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2_ปีงบประมาณ 2563\002_ทุนบัณฑิต 63\003_ประกาศผลการพิจารณา ทุนบัณฑิต ปี 63\เอกสารแนบท้าย (ลงเว็บ)\"/>
    </mc:Choice>
  </mc:AlternateContent>
  <bookViews>
    <workbookView xWindow="0" yWindow="0" windowWidth="23040" windowHeight="9408"/>
  </bookViews>
  <sheets>
    <sheet name="แบบฟอร์มการจัดทำงบประมาณ" sheetId="1" r:id="rId1"/>
    <sheet name="หลักเกณฑ์การจัดทำงบประมาณ" sheetId="2" r:id="rId2"/>
    <sheet name="ตัวอย่างการจัดทำงบประมาณ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 l="1"/>
  <c r="C37" i="3"/>
  <c r="C36" i="3"/>
  <c r="C35" i="3"/>
  <c r="C29" i="3"/>
  <c r="C24" i="3"/>
  <c r="C27" i="3"/>
  <c r="C26" i="3"/>
  <c r="C20" i="3"/>
  <c r="C23" i="3"/>
  <c r="C22" i="3"/>
  <c r="C21" i="3"/>
  <c r="C13" i="3"/>
  <c r="C15" i="3"/>
  <c r="C14" i="3"/>
  <c r="C40" i="3" l="1"/>
  <c r="C28" i="3"/>
  <c r="C19" i="3"/>
  <c r="C38" i="3" l="1"/>
  <c r="C34" i="3" s="1"/>
  <c r="C30" i="3" s="1"/>
  <c r="C12" i="3" l="1"/>
  <c r="C42" i="3" s="1"/>
</calcChain>
</file>

<file path=xl/sharedStrings.xml><?xml version="1.0" encoding="utf-8"?>
<sst xmlns="http://schemas.openxmlformats.org/spreadsheetml/2006/main" count="115" uniqueCount="63">
  <si>
    <t>แบบฟอร์มการจัดทำงบประมาณ</t>
  </si>
  <si>
    <t>รายการ</t>
  </si>
  <si>
    <t>งบเสนอขอ</t>
  </si>
  <si>
    <t>ลำดับ</t>
  </si>
  <si>
    <t>งบดำเนินการ</t>
  </si>
  <si>
    <t>ค่าตอบแทนผู้ให้ข้อมูล (ผู้ตอบแบบสอบถาม, ผู้ให้สัมภาษณ์)</t>
  </si>
  <si>
    <t>ค่าตอบแทนกลุ่มตัวอย่าง</t>
  </si>
  <si>
    <t>ค่าตอบแทน</t>
  </si>
  <si>
    <t>ค่าใช้สอย</t>
  </si>
  <si>
    <t>ค่าใช้จ่ายในการสัมมนา/ผึกอบรม</t>
  </si>
  <si>
    <t>ค่าวัสดุ</t>
  </si>
  <si>
    <t>ค่าตีพิมพ์งานวิจัยลงในวารสารระดับประเทศและ/หรือนานาชาติ</t>
  </si>
  <si>
    <t xml:space="preserve"> - ไม่เกินคนละ 100 บาท
 - กรณีข้อมูลมีระดับความยากสูง ไม่เกินคนละ 300 บาท</t>
  </si>
  <si>
    <t xml:space="preserve"> - ไม่เกินคนละ 2,000 บาทต่อครั้ง</t>
  </si>
  <si>
    <t xml:space="preserve"> - ให้เป็นไปตามระเบียบกระทรวงการคลัง
 - จัดสัมมนาได้ในกรณีที่สัมมนาเป็นส่วนหนึ่งของการวิจัย
 - ให้ระบุเหตุผลความจำเป็นและรายละเอียดการสัมมนา/ฝึกอบรม เช่น สถานที่จัดสัมมนา/ฝึกอบรม จำนวนผู้เข้าร่วม เป็นต้น</t>
  </si>
  <si>
    <t>ค่าใช้จ่ายในการเดินทางไปราชการ (เช่น ค่าเบี้ยเลี้ยงเดินทางเก็บข้อมูล, ค่าที่พัก เป็นต้น)</t>
  </si>
  <si>
    <t>ค่าใช้สอยอื่น (เช่น ค่าจ้างเหมาบริการ, ค่าแรง เป็นต้น)</t>
  </si>
  <si>
    <t xml:space="preserve"> - ให้ระดับปริญญาโท จำนวน 15,000 บาท
 - ให้ระดับปริญญาเอก จำนวน 30,000 บาท
</t>
  </si>
  <si>
    <t xml:space="preserve"> - ให้ตามความจำเป็นและเหมาะสม
 - ยกเว้นค่าจ้างประมวล/วิเคราะห์ข้อมูลที่เกี่ยวข้องกับตัวเลขและแบบสอบถามต่างๆ</t>
  </si>
  <si>
    <t xml:space="preserve"> - ไม่สนับสนุน เงินเดือน/ค่าธรรมเนียมการศึกษาของบัณฑิต, ค่าธรรมเนียมอุดหนุนสถาบัน, ค่าตอบแทนนักวิจัยและผู้ช่วยปฏิบัติงาน, ค่าตอบแทนอาจารย์ที่ปรึกษา, ค่าตอบแทนคณะกรรมการสอบวิทยานิพนธ์, ค่าอาหารทำการนอกเวลา</t>
  </si>
  <si>
    <t xml:space="preserve"> - ให้ตามความจำเป็นและเหมาะสม โดยแยกรายการวัสดุเป็นประเภท เช่น วัสดุสำนักงาน, วัสดุวิทยาศาสตร์ เป็นต้น ซึ่งรายการวัสดุต้องมีราคาต่อหน่วยต่ำกว่า 5,000 บาท
 - วัสดุวิทยาศาสตร์/สารเคมี (ให้แจงรายละเอียดที่ต้องการซื้อ โดยให้ระบุจำนวนที่ต้องการและราคาต่อหน่วย
 - วัสดุค่าเชื้อเพลิง (ค่าน้ำมัน) กำหนดให้ กม. ละ 4 บาท (โดยให้ระบุรายละเอียดระยะเดินทาง)
 - ไม่สนับสนุน เครื่องคอมพิวเตอร์, เครื่องพิมพ์, อุปกรณ์บันทึกข้อมูล, เครื่องบันทึกเทป</t>
  </si>
  <si>
    <t xml:space="preserve"> - ให้เป็นไปตามระเบียบกระทรวงการคลัง
 - ให้ระบุรายละเอียดของการเดินทาง เช่น เดินทางจากสถานที่ใดไปสถานที่ใด ระยะเวลาที่ใช้ในการเดินทาง จำนวนครั้งในการเดินทาง และจำนวนคน เป็นต้น
 - ไม่สนับสนุน ค่าเดินทางและค่าที่พักในการเข้าร่วมเสนอผลงานวิจัย ระดับประเทศและระดับนานาชาติ</t>
  </si>
  <si>
    <t>งบเสนอขอ (บาท)</t>
  </si>
  <si>
    <t>......</t>
  </si>
  <si>
    <t>รวมงบประมาณเสนอขอ</t>
  </si>
  <si>
    <t>ค่าวัสดุสำนักงาน</t>
  </si>
  <si>
    <t>(2) ......</t>
  </si>
  <si>
    <t>(1) ......</t>
  </si>
  <si>
    <t>ค่าน้ำมันเชื้อเพลิง</t>
  </si>
  <si>
    <t>* ต้องแจกแจงรายละเอียดเป็นตัวคูน</t>
  </si>
  <si>
    <t>** งบประมาณที่เสนอขอรวมต้องเท่ากับงบประมาณที่เสนอขอในครั้งแรกเท่านั้น หากพบว่างบประมาณไม่ตรงตามที่เสนอขอในครั้งแรก วช. ขอสงวนสิทธิ์ในการพิจารณา</t>
  </si>
  <si>
    <t>หลักเกณฑ์/เงื่อนไข</t>
  </si>
  <si>
    <t>รายละเอียดการจัดทำงบประมาณ</t>
  </si>
  <si>
    <t>ชื่อโครงการ</t>
  </si>
  <si>
    <t>นักศึกษา</t>
  </si>
  <si>
    <t>อาจารย์ที่ปรึกษา</t>
  </si>
  <si>
    <t>สถานที่ศึกษา</t>
  </si>
  <si>
    <t>ระดับปริญญา</t>
  </si>
  <si>
    <t>ปริญาเอก</t>
  </si>
  <si>
    <t>นางสาวสวัสดี จริงใจ</t>
  </si>
  <si>
    <t>รศ.ดร.ใจดี คนไทย</t>
  </si>
  <si>
    <t>การถ่ายทอดเทคโนโลยี “ผลิตภัณฑ์อาหารเพื่อสุขภาพจากผงบุกกลูโคแมนแนน”</t>
  </si>
  <si>
    <t>มหาวิทยาลัยการวิจัยแห่งชาติ</t>
  </si>
  <si>
    <t>(1) ค่าตอบแทนในการตอบแบบสอบถามเรื่องพฤติกรรมการบริโภคอาหารเพื่อสุขภาพ จำนวน 100 คนๆ ละ 100 บาท (100 คน * 100 บาท)</t>
  </si>
  <si>
    <t>(2) ค่าตอบแทนในการตอบแบบสอบถามเรื่องรสชาติอาหารเพื่อสุขภาพจากผงบุก จำนวน 100 คนๆ ละ 100 บาท (100 คน * 100 บาท)</t>
  </si>
  <si>
    <t>** ต้องใช้สูตรในการคำนวน</t>
  </si>
  <si>
    <t>(1) ค่าเบี้ยเลี้ยงในการเดินทางถ่ายทอดเทคโนโลยีการผลิตผลิตภัณฑ์อาหารเพื่อสุขภาพจากผงบุก จำนวน 3 ครั้งๆ ละ 3 วันๆ ละ 240 บาท (3 ครั้ง * 3 วัน * 240 บาท)</t>
  </si>
  <si>
    <t xml:space="preserve">(2) ค่าที่พักในการเดินทางถ่ายทอดเทคโนโลยีการผลิตผลิตภัณฑ์อาหารเพื่อสุขภาพจากผงบุก จำนวน 3 ครั้งๆ ละ 3 คืนๆ จำนวน 1 ห้องๆ ละ 1,500 บาท (3 ครั้ง * 3 คืน * 1 ห้อง * 1,500 บาท) </t>
  </si>
  <si>
    <t>(3) ค่าเช่าเหมารถตู้เดินทางจาก กทม. - เชียงใหม่ จำนวน 3 ครั้งๆ ละ 1 คันๆ ละ 1,800 บาท/วัน จำนวน 3 วัน  (3 ครั้ง * 1 คัน * 1,800 บาท * 1 คัน * 3 วัน)</t>
  </si>
  <si>
    <t>จัดประชุมเพื่อถ่ายทอดเทคโนโลยีการผลิตผลิตภัณฑ์อาหารเพื่อสุขภาพจากผงบุก จำนวน 3 ครั้ง</t>
  </si>
  <si>
    <t>(1) ค่าอาหารว่าง จำนวน 50 คนๆ ละ 50 บาท/มื้อ จำนวน 2 มื้อ/ครั้งๆ ละ 2 วัน (50 คน * 50 บาท * 2 มื้อ * 2 วัน * 3 ครั้ง)</t>
  </si>
  <si>
    <r>
      <t xml:space="preserve">(1) ...... </t>
    </r>
    <r>
      <rPr>
        <sz val="16"/>
        <color rgb="FFFF0000"/>
        <rFont val="TH SarabunPSK"/>
        <family val="2"/>
      </rPr>
      <t>(กรณีไม่ได้เสนอขอ ให้ตัดรายการดังกล่าวออก)</t>
    </r>
  </si>
  <si>
    <t>ค่าวัสดุสำนักงาน เช่น</t>
  </si>
  <si>
    <t>(1) ค่ากระดาษ A4</t>
  </si>
  <si>
    <t>(1) ค่าหัวบุก จำนวน 100 กก.ๆ ละ 80 บาท (100 กก. * 80 บาท)</t>
  </si>
  <si>
    <t>(2) ค่าอุปกรณ์เครื่องเขียน</t>
  </si>
  <si>
    <t xml:space="preserve">(2)  กระบอกตวงแก้ว ขนาด 100 มล. จำนวน 2 อันๆ ละ 220 บาท (2 อัน * 220 บาท) </t>
  </si>
  <si>
    <t>(3) Sodium hydroxide ขนาด 1 kg จำนวน 2 ขวดๆ ละ 450 บาท (2 ขวด * 450 บาท)</t>
  </si>
  <si>
    <t>(1) ค่าน้ำมันเชื้อเพลิงเดินทางจากกทม. - เชียงใหม่ ระยะทางไปกลับ 1,200 กม.ๆ ละ 4 บาท (1,200 กม. * 4 บาท)</t>
  </si>
  <si>
    <t>(1) ค่าตีพิมพ์งานวิจัยลงในวารสารระดับประเทศและ/หรือนานาชาติ ระดับปริญญาเอก</t>
  </si>
  <si>
    <t>(2) ค่าอาหารกลางวัน จำนวน 50 คนๆ ละ 100 บาท/มื้อ จำนวน 1 มื้อ/ครั้งๆ ละ 2 วัน (50 คน * 100 บาท * 1 มื้อ * 2 วัน * 3 ครั้ง)</t>
  </si>
  <si>
    <r>
      <t>(1) ค่าจ้างเหมาตรวจ Nutrition Fact ของ 5 ผลิตภัณฑ์ ผลิตภัณฑ์ละ 5,000 บาท (5 ผลิตภัณฑ์ * 5,000 บาท)</t>
    </r>
    <r>
      <rPr>
        <sz val="16"/>
        <color rgb="FFFF0000"/>
        <rFont val="TH SarabunPSK"/>
        <family val="2"/>
      </rPr>
      <t xml:space="preserve"> (แนบใบเสนอราคมาพร้อมนี้)</t>
    </r>
  </si>
  <si>
    <t>196,200บาท (หนึ่งแสนเห้าหมื่นหกพันสองร้อยบาทถ้วน)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</si>
</sst>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trike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187" fontId="3" fillId="0" borderId="1" xfId="2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187" fontId="2" fillId="0" borderId="1" xfId="1" applyNumberFormat="1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87" fontId="3" fillId="0" borderId="0" xfId="1" applyNumberFormat="1" applyFont="1" applyAlignment="1">
      <alignment horizontal="center" vertical="top" wrapText="1"/>
    </xf>
    <xf numFmtId="187" fontId="2" fillId="0" borderId="0" xfId="1" applyNumberFormat="1" applyFont="1" applyAlignment="1">
      <alignment vertical="top"/>
    </xf>
    <xf numFmtId="187" fontId="3" fillId="0" borderId="1" xfId="1" applyNumberFormat="1" applyFont="1" applyFill="1" applyBorder="1" applyAlignment="1">
      <alignment horizontal="center" vertical="top" wrapText="1"/>
    </xf>
    <xf numFmtId="187" fontId="3" fillId="2" borderId="1" xfId="1" applyNumberFormat="1" applyFont="1" applyFill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vertical="top" wrapText="1"/>
    </xf>
    <xf numFmtId="187" fontId="7" fillId="0" borderId="1" xfId="1" applyNumberFormat="1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1" xfId="0" applyFont="1" applyBorder="1" applyAlignment="1">
      <alignment horizontal="right" vertical="top"/>
    </xf>
    <xf numFmtId="187" fontId="3" fillId="0" borderId="1" xfId="1" applyNumberFormat="1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topLeftCell="A28" workbookViewId="0">
      <selection activeCell="A41" sqref="A41:C41"/>
    </sheetView>
  </sheetViews>
  <sheetFormatPr defaultColWidth="8.69921875" defaultRowHeight="21" x14ac:dyDescent="0.25"/>
  <cols>
    <col min="1" max="1" width="15.69921875" style="2" customWidth="1"/>
    <col min="2" max="2" width="54.59765625" style="7" customWidth="1"/>
    <col min="3" max="3" width="18.3984375" style="2" customWidth="1"/>
    <col min="4" max="16384" width="8.69921875" style="2"/>
  </cols>
  <sheetData>
    <row r="1" spans="1:3" x14ac:dyDescent="0.25">
      <c r="A1" s="34" t="s">
        <v>0</v>
      </c>
      <c r="B1" s="34"/>
      <c r="C1" s="34"/>
    </row>
    <row r="2" spans="1:3" x14ac:dyDescent="0.25">
      <c r="A2" s="16"/>
      <c r="B2" s="16"/>
      <c r="C2" s="16"/>
    </row>
    <row r="3" spans="1:3" x14ac:dyDescent="0.25">
      <c r="A3" s="17" t="s">
        <v>33</v>
      </c>
      <c r="B3" s="18"/>
      <c r="C3" s="16"/>
    </row>
    <row r="4" spans="1:3" x14ac:dyDescent="0.25">
      <c r="A4" s="17" t="s">
        <v>37</v>
      </c>
      <c r="B4" s="18"/>
      <c r="C4" s="16"/>
    </row>
    <row r="5" spans="1:3" x14ac:dyDescent="0.25">
      <c r="A5" s="17" t="s">
        <v>34</v>
      </c>
      <c r="B5" s="18"/>
      <c r="C5" s="16"/>
    </row>
    <row r="6" spans="1:3" x14ac:dyDescent="0.25">
      <c r="A6" s="17" t="s">
        <v>35</v>
      </c>
      <c r="B6" s="18"/>
      <c r="C6" s="16"/>
    </row>
    <row r="7" spans="1:3" x14ac:dyDescent="0.25">
      <c r="A7" s="17" t="s">
        <v>36</v>
      </c>
      <c r="B7" s="18"/>
      <c r="C7" s="16"/>
    </row>
    <row r="8" spans="1:3" x14ac:dyDescent="0.25">
      <c r="A8" s="17" t="s">
        <v>2</v>
      </c>
      <c r="B8" s="18"/>
      <c r="C8" s="16"/>
    </row>
    <row r="10" spans="1:3" s="3" customFormat="1" x14ac:dyDescent="0.25">
      <c r="A10" s="4" t="s">
        <v>3</v>
      </c>
      <c r="B10" s="5" t="s">
        <v>1</v>
      </c>
      <c r="C10" s="6" t="s">
        <v>22</v>
      </c>
    </row>
    <row r="11" spans="1:3" x14ac:dyDescent="0.25">
      <c r="A11" s="31" t="s">
        <v>4</v>
      </c>
      <c r="B11" s="32"/>
      <c r="C11" s="33"/>
    </row>
    <row r="12" spans="1:3" x14ac:dyDescent="0.25">
      <c r="A12" s="12">
        <v>1</v>
      </c>
      <c r="B12" s="13" t="s">
        <v>7</v>
      </c>
      <c r="C12" s="14"/>
    </row>
    <row r="13" spans="1:3" x14ac:dyDescent="0.25">
      <c r="A13" s="10">
        <v>1.1000000000000001</v>
      </c>
      <c r="B13" s="1" t="s">
        <v>5</v>
      </c>
      <c r="C13" s="9"/>
    </row>
    <row r="14" spans="1:3" x14ac:dyDescent="0.25">
      <c r="A14" s="10"/>
      <c r="B14" s="1" t="s">
        <v>27</v>
      </c>
      <c r="C14" s="9"/>
    </row>
    <row r="15" spans="1:3" x14ac:dyDescent="0.25">
      <c r="A15" s="10"/>
      <c r="B15" s="1" t="s">
        <v>26</v>
      </c>
      <c r="C15" s="9"/>
    </row>
    <row r="16" spans="1:3" x14ac:dyDescent="0.25">
      <c r="A16" s="10">
        <v>1.2</v>
      </c>
      <c r="B16" s="1" t="s">
        <v>6</v>
      </c>
      <c r="C16" s="9"/>
    </row>
    <row r="17" spans="1:3" x14ac:dyDescent="0.25">
      <c r="A17" s="10"/>
      <c r="B17" s="1" t="s">
        <v>27</v>
      </c>
      <c r="C17" s="9"/>
    </row>
    <row r="18" spans="1:3" x14ac:dyDescent="0.25">
      <c r="A18" s="10"/>
      <c r="B18" s="1" t="s">
        <v>26</v>
      </c>
      <c r="C18" s="9"/>
    </row>
    <row r="19" spans="1:3" x14ac:dyDescent="0.25">
      <c r="A19" s="12">
        <v>2</v>
      </c>
      <c r="B19" s="13" t="s">
        <v>8</v>
      </c>
      <c r="C19" s="14"/>
    </row>
    <row r="20" spans="1:3" ht="42" x14ac:dyDescent="0.25">
      <c r="A20" s="10">
        <v>2.1</v>
      </c>
      <c r="B20" s="1" t="s">
        <v>15</v>
      </c>
      <c r="C20" s="9"/>
    </row>
    <row r="21" spans="1:3" x14ac:dyDescent="0.25">
      <c r="A21" s="10"/>
      <c r="B21" s="1" t="s">
        <v>27</v>
      </c>
      <c r="C21" s="9"/>
    </row>
    <row r="22" spans="1:3" x14ac:dyDescent="0.25">
      <c r="A22" s="10"/>
      <c r="B22" s="1" t="s">
        <v>26</v>
      </c>
      <c r="C22" s="9"/>
    </row>
    <row r="23" spans="1:3" x14ac:dyDescent="0.25">
      <c r="A23" s="10">
        <v>2.2000000000000002</v>
      </c>
      <c r="B23" s="1" t="s">
        <v>9</v>
      </c>
      <c r="C23" s="9"/>
    </row>
    <row r="24" spans="1:3" x14ac:dyDescent="0.25">
      <c r="A24" s="10"/>
      <c r="B24" s="1" t="s">
        <v>27</v>
      </c>
      <c r="C24" s="9"/>
    </row>
    <row r="25" spans="1:3" x14ac:dyDescent="0.25">
      <c r="A25" s="10"/>
      <c r="B25" s="1" t="s">
        <v>26</v>
      </c>
      <c r="C25" s="9"/>
    </row>
    <row r="26" spans="1:3" x14ac:dyDescent="0.25">
      <c r="A26" s="10">
        <v>2.2999999999999998</v>
      </c>
      <c r="B26" s="1" t="s">
        <v>16</v>
      </c>
      <c r="C26" s="9"/>
    </row>
    <row r="27" spans="1:3" x14ac:dyDescent="0.25">
      <c r="A27" s="12">
        <v>3</v>
      </c>
      <c r="B27" s="13" t="s">
        <v>10</v>
      </c>
      <c r="C27" s="14"/>
    </row>
    <row r="28" spans="1:3" x14ac:dyDescent="0.25">
      <c r="A28" s="10">
        <v>3.1</v>
      </c>
      <c r="B28" s="1" t="s">
        <v>25</v>
      </c>
      <c r="C28" s="9"/>
    </row>
    <row r="29" spans="1:3" x14ac:dyDescent="0.25">
      <c r="A29" s="10"/>
      <c r="B29" s="1" t="s">
        <v>27</v>
      </c>
      <c r="C29" s="9"/>
    </row>
    <row r="30" spans="1:3" x14ac:dyDescent="0.25">
      <c r="A30" s="10"/>
      <c r="B30" s="1" t="s">
        <v>26</v>
      </c>
      <c r="C30" s="9"/>
    </row>
    <row r="31" spans="1:3" x14ac:dyDescent="0.25">
      <c r="A31" s="10">
        <v>3.2</v>
      </c>
      <c r="B31" s="1" t="s">
        <v>10</v>
      </c>
      <c r="C31" s="9"/>
    </row>
    <row r="32" spans="1:3" x14ac:dyDescent="0.25">
      <c r="A32" s="10"/>
      <c r="B32" s="1" t="s">
        <v>27</v>
      </c>
      <c r="C32" s="9"/>
    </row>
    <row r="33" spans="1:3" x14ac:dyDescent="0.25">
      <c r="A33" s="10"/>
      <c r="B33" s="1" t="s">
        <v>26</v>
      </c>
      <c r="C33" s="9"/>
    </row>
    <row r="34" spans="1:3" x14ac:dyDescent="0.25">
      <c r="A34" s="10">
        <v>3.3</v>
      </c>
      <c r="B34" s="1" t="s">
        <v>28</v>
      </c>
      <c r="C34" s="9"/>
    </row>
    <row r="35" spans="1:3" x14ac:dyDescent="0.25">
      <c r="A35" s="10"/>
      <c r="B35" s="1" t="s">
        <v>27</v>
      </c>
      <c r="C35" s="9"/>
    </row>
    <row r="36" spans="1:3" x14ac:dyDescent="0.25">
      <c r="A36" s="10"/>
      <c r="B36" s="1" t="s">
        <v>26</v>
      </c>
      <c r="C36" s="9"/>
    </row>
    <row r="37" spans="1:3" x14ac:dyDescent="0.25">
      <c r="A37" s="12">
        <v>4</v>
      </c>
      <c r="B37" s="13" t="s">
        <v>11</v>
      </c>
      <c r="C37" s="14"/>
    </row>
    <row r="38" spans="1:3" x14ac:dyDescent="0.25">
      <c r="A38" s="8"/>
      <c r="B38" s="1" t="s">
        <v>23</v>
      </c>
      <c r="C38" s="9"/>
    </row>
    <row r="39" spans="1:3" x14ac:dyDescent="0.25">
      <c r="A39" s="29" t="s">
        <v>24</v>
      </c>
      <c r="B39" s="30"/>
      <c r="C39" s="9"/>
    </row>
    <row r="41" spans="1:3" x14ac:dyDescent="0.25">
      <c r="A41" s="35" t="s">
        <v>29</v>
      </c>
      <c r="B41" s="35"/>
      <c r="C41" s="35"/>
    </row>
    <row r="42" spans="1:3" ht="42" customHeight="1" x14ac:dyDescent="0.25">
      <c r="A42" s="36" t="s">
        <v>30</v>
      </c>
      <c r="B42" s="36"/>
      <c r="C42" s="36"/>
    </row>
  </sheetData>
  <mergeCells count="5">
    <mergeCell ref="A39:B39"/>
    <mergeCell ref="A11:C11"/>
    <mergeCell ref="A1:C1"/>
    <mergeCell ref="A41:C41"/>
    <mergeCell ref="A42:C4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10" workbookViewId="0">
      <selection activeCell="C12" sqref="C12"/>
    </sheetView>
  </sheetViews>
  <sheetFormatPr defaultColWidth="8.69921875" defaultRowHeight="21" x14ac:dyDescent="0.25"/>
  <cols>
    <col min="1" max="1" width="7.59765625" style="2" customWidth="1"/>
    <col min="2" max="2" width="45.69921875" style="7" customWidth="1"/>
    <col min="3" max="3" width="42.69921875" style="2" bestFit="1" customWidth="1"/>
    <col min="4" max="16384" width="8.69921875" style="2"/>
  </cols>
  <sheetData>
    <row r="1" spans="1:3" x14ac:dyDescent="0.25">
      <c r="A1" s="34" t="s">
        <v>32</v>
      </c>
      <c r="B1" s="34"/>
      <c r="C1" s="34"/>
    </row>
    <row r="3" spans="1:3" s="3" customFormat="1" x14ac:dyDescent="0.25">
      <c r="A3" s="4" t="s">
        <v>3</v>
      </c>
      <c r="B3" s="5" t="s">
        <v>1</v>
      </c>
      <c r="C3" s="4" t="s">
        <v>31</v>
      </c>
    </row>
    <row r="4" spans="1:3" ht="105" x14ac:dyDescent="0.25">
      <c r="A4" s="8">
        <v>1</v>
      </c>
      <c r="B4" s="1" t="s">
        <v>7</v>
      </c>
      <c r="C4" s="1" t="s">
        <v>19</v>
      </c>
    </row>
    <row r="5" spans="1:3" ht="42" x14ac:dyDescent="0.25">
      <c r="A5" s="10">
        <v>1.1000000000000001</v>
      </c>
      <c r="B5" s="1" t="s">
        <v>5</v>
      </c>
      <c r="C5" s="1" t="s">
        <v>12</v>
      </c>
    </row>
    <row r="6" spans="1:3" x14ac:dyDescent="0.25">
      <c r="A6" s="10">
        <v>1.2</v>
      </c>
      <c r="B6" s="1" t="s">
        <v>6</v>
      </c>
      <c r="C6" s="9" t="s">
        <v>13</v>
      </c>
    </row>
    <row r="7" spans="1:3" x14ac:dyDescent="0.25">
      <c r="A7" s="8">
        <v>2</v>
      </c>
      <c r="B7" s="1" t="s">
        <v>8</v>
      </c>
      <c r="C7" s="9"/>
    </row>
    <row r="8" spans="1:3" ht="126" x14ac:dyDescent="0.25">
      <c r="A8" s="10">
        <v>2.1</v>
      </c>
      <c r="B8" s="1" t="s">
        <v>15</v>
      </c>
      <c r="C8" s="1" t="s">
        <v>21</v>
      </c>
    </row>
    <row r="9" spans="1:3" ht="105" x14ac:dyDescent="0.25">
      <c r="A9" s="10">
        <v>2.2000000000000002</v>
      </c>
      <c r="B9" s="1" t="s">
        <v>9</v>
      </c>
      <c r="C9" s="1" t="s">
        <v>14</v>
      </c>
    </row>
    <row r="10" spans="1:3" ht="63" x14ac:dyDescent="0.25">
      <c r="A10" s="10">
        <v>2.2999999999999998</v>
      </c>
      <c r="B10" s="1" t="s">
        <v>16</v>
      </c>
      <c r="C10" s="1" t="s">
        <v>18</v>
      </c>
    </row>
    <row r="11" spans="1:3" ht="200.4" customHeight="1" x14ac:dyDescent="0.25">
      <c r="A11" s="8">
        <v>3</v>
      </c>
      <c r="B11" s="1" t="s">
        <v>10</v>
      </c>
      <c r="C11" s="1" t="s">
        <v>20</v>
      </c>
    </row>
    <row r="12" spans="1:3" ht="63" x14ac:dyDescent="0.25">
      <c r="A12" s="8">
        <v>4</v>
      </c>
      <c r="B12" s="1" t="s">
        <v>11</v>
      </c>
      <c r="C12" s="1" t="s">
        <v>17</v>
      </c>
    </row>
    <row r="14" spans="1:3" x14ac:dyDescent="0.25">
      <c r="A14" s="35" t="s">
        <v>29</v>
      </c>
      <c r="B14" s="35"/>
      <c r="C14" s="35"/>
    </row>
    <row r="15" spans="1:3" ht="43.8" customHeight="1" x14ac:dyDescent="0.25">
      <c r="A15" s="36" t="s">
        <v>30</v>
      </c>
      <c r="B15" s="36"/>
      <c r="C15" s="36"/>
    </row>
  </sheetData>
  <sheetProtection algorithmName="SHA-512" hashValue="Wz7tRndBF2JzxWp3IT1dmxmFt7kwYxl4FuF2Sj+Zl84mW68NAJzbWNRAD+1vmXZw9vqCHRCzPhN2eKKWEOVt4A==" saltValue="QWltmjv/7zebC9Wx0oxKDQ==" spinCount="100000" sheet="1" formatCells="0" formatColumns="0" formatRows="0" insertColumns="0" insertRows="0" insertHyperlinks="0" deleteColumns="0" deleteRows="0" sort="0" autoFilter="0" pivotTables="0"/>
  <mergeCells count="3">
    <mergeCell ref="A1:C1"/>
    <mergeCell ref="A14:C14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F47" sqref="F47"/>
    </sheetView>
  </sheetViews>
  <sheetFormatPr defaultColWidth="8.69921875" defaultRowHeight="21" x14ac:dyDescent="0.25"/>
  <cols>
    <col min="1" max="1" width="15.69921875" style="2" customWidth="1"/>
    <col min="2" max="2" width="58.19921875" style="7" customWidth="1"/>
    <col min="3" max="3" width="18.3984375" style="20" customWidth="1"/>
    <col min="4" max="16384" width="8.69921875" style="2"/>
  </cols>
  <sheetData>
    <row r="1" spans="1:4" ht="21" customHeight="1" x14ac:dyDescent="0.25">
      <c r="A1" s="34" t="s">
        <v>0</v>
      </c>
      <c r="B1" s="34"/>
      <c r="C1" s="34"/>
    </row>
    <row r="2" spans="1:4" ht="13.95" customHeight="1" x14ac:dyDescent="0.25">
      <c r="A2" s="16"/>
      <c r="B2" s="16"/>
      <c r="C2" s="19"/>
    </row>
    <row r="3" spans="1:4" x14ac:dyDescent="0.25">
      <c r="A3" s="17" t="s">
        <v>33</v>
      </c>
      <c r="B3" s="37" t="s">
        <v>41</v>
      </c>
      <c r="C3" s="37"/>
    </row>
    <row r="4" spans="1:4" x14ac:dyDescent="0.25">
      <c r="A4" s="17" t="s">
        <v>37</v>
      </c>
      <c r="B4" s="18" t="s">
        <v>38</v>
      </c>
      <c r="C4" s="19"/>
    </row>
    <row r="5" spans="1:4" x14ac:dyDescent="0.25">
      <c r="A5" s="17" t="s">
        <v>34</v>
      </c>
      <c r="B5" s="18" t="s">
        <v>39</v>
      </c>
      <c r="C5" s="19"/>
    </row>
    <row r="6" spans="1:4" x14ac:dyDescent="0.25">
      <c r="A6" s="17" t="s">
        <v>35</v>
      </c>
      <c r="B6" s="18" t="s">
        <v>40</v>
      </c>
      <c r="C6" s="19"/>
    </row>
    <row r="7" spans="1:4" x14ac:dyDescent="0.25">
      <c r="A7" s="17" t="s">
        <v>36</v>
      </c>
      <c r="B7" s="18" t="s">
        <v>42</v>
      </c>
      <c r="C7" s="19"/>
    </row>
    <row r="8" spans="1:4" x14ac:dyDescent="0.25">
      <c r="A8" s="17" t="s">
        <v>2</v>
      </c>
      <c r="B8" s="18" t="s">
        <v>62</v>
      </c>
      <c r="C8" s="19"/>
    </row>
    <row r="10" spans="1:4" s="3" customFormat="1" x14ac:dyDescent="0.25">
      <c r="A10" s="4" t="s">
        <v>3</v>
      </c>
      <c r="B10" s="5" t="s">
        <v>1</v>
      </c>
      <c r="C10" s="21" t="s">
        <v>22</v>
      </c>
    </row>
    <row r="11" spans="1:4" x14ac:dyDescent="0.25">
      <c r="A11" s="31" t="s">
        <v>4</v>
      </c>
      <c r="B11" s="32"/>
      <c r="C11" s="33"/>
    </row>
    <row r="12" spans="1:4" x14ac:dyDescent="0.25">
      <c r="A12" s="12">
        <v>1</v>
      </c>
      <c r="B12" s="13" t="s">
        <v>7</v>
      </c>
      <c r="C12" s="22">
        <f>SUM(C13)</f>
        <v>20000</v>
      </c>
    </row>
    <row r="13" spans="1:4" x14ac:dyDescent="0.25">
      <c r="A13" s="10">
        <v>1.1000000000000001</v>
      </c>
      <c r="B13" s="1" t="s">
        <v>5</v>
      </c>
      <c r="C13" s="11">
        <f>SUM(C14:C15)</f>
        <v>20000</v>
      </c>
      <c r="D13" s="26" t="s">
        <v>45</v>
      </c>
    </row>
    <row r="14" spans="1:4" ht="42" x14ac:dyDescent="0.25">
      <c r="A14" s="10"/>
      <c r="B14" s="1" t="s">
        <v>43</v>
      </c>
      <c r="C14" s="11">
        <f>100*100</f>
        <v>10000</v>
      </c>
    </row>
    <row r="15" spans="1:4" ht="42" x14ac:dyDescent="0.25">
      <c r="A15" s="10"/>
      <c r="B15" s="1" t="s">
        <v>44</v>
      </c>
      <c r="C15" s="11">
        <f>100*100</f>
        <v>10000</v>
      </c>
    </row>
    <row r="16" spans="1:4" x14ac:dyDescent="0.25">
      <c r="A16" s="23">
        <v>1.2</v>
      </c>
      <c r="B16" s="24" t="s">
        <v>6</v>
      </c>
      <c r="C16" s="25"/>
    </row>
    <row r="17" spans="1:3" x14ac:dyDescent="0.25">
      <c r="A17" s="23"/>
      <c r="B17" s="24" t="s">
        <v>51</v>
      </c>
      <c r="C17" s="25"/>
    </row>
    <row r="18" spans="1:3" x14ac:dyDescent="0.25">
      <c r="A18" s="23"/>
      <c r="B18" s="24" t="s">
        <v>26</v>
      </c>
      <c r="C18" s="25"/>
    </row>
    <row r="19" spans="1:3" x14ac:dyDescent="0.25">
      <c r="A19" s="12">
        <v>2</v>
      </c>
      <c r="B19" s="13" t="s">
        <v>8</v>
      </c>
      <c r="C19" s="22">
        <f>SUM(C20,C24,C28)</f>
        <v>116860</v>
      </c>
    </row>
    <row r="20" spans="1:3" ht="42" x14ac:dyDescent="0.25">
      <c r="A20" s="27">
        <v>2.1</v>
      </c>
      <c r="B20" s="15" t="s">
        <v>15</v>
      </c>
      <c r="C20" s="28">
        <f>SUM(C21:C23)</f>
        <v>31860</v>
      </c>
    </row>
    <row r="21" spans="1:3" ht="63" x14ac:dyDescent="0.25">
      <c r="A21" s="10"/>
      <c r="B21" s="1" t="s">
        <v>46</v>
      </c>
      <c r="C21" s="11">
        <f>3*3*240</f>
        <v>2160</v>
      </c>
    </row>
    <row r="22" spans="1:3" ht="63" x14ac:dyDescent="0.25">
      <c r="A22" s="10"/>
      <c r="B22" s="1" t="s">
        <v>47</v>
      </c>
      <c r="C22" s="11">
        <f>3*3*1500</f>
        <v>13500</v>
      </c>
    </row>
    <row r="23" spans="1:3" ht="63" x14ac:dyDescent="0.25">
      <c r="A23" s="10"/>
      <c r="B23" s="1" t="s">
        <v>48</v>
      </c>
      <c r="C23" s="11">
        <f>3*1800*3</f>
        <v>16200</v>
      </c>
    </row>
    <row r="24" spans="1:3" x14ac:dyDescent="0.25">
      <c r="A24" s="27">
        <v>2.2000000000000002</v>
      </c>
      <c r="B24" s="15" t="s">
        <v>9</v>
      </c>
      <c r="C24" s="28">
        <f>SUM(C26:C27)</f>
        <v>60000</v>
      </c>
    </row>
    <row r="25" spans="1:3" ht="42" x14ac:dyDescent="0.25">
      <c r="A25" s="10"/>
      <c r="B25" s="1" t="s">
        <v>49</v>
      </c>
      <c r="C25" s="11"/>
    </row>
    <row r="26" spans="1:3" ht="42" x14ac:dyDescent="0.25">
      <c r="A26" s="10"/>
      <c r="B26" s="1" t="s">
        <v>50</v>
      </c>
      <c r="C26" s="11">
        <f>50*50*2*2*3</f>
        <v>30000</v>
      </c>
    </row>
    <row r="27" spans="1:3" ht="42" x14ac:dyDescent="0.25">
      <c r="A27" s="10"/>
      <c r="B27" s="1" t="s">
        <v>60</v>
      </c>
      <c r="C27" s="11">
        <f>50*100*2*3</f>
        <v>30000</v>
      </c>
    </row>
    <row r="28" spans="1:3" x14ac:dyDescent="0.25">
      <c r="A28" s="27">
        <v>2.2999999999999998</v>
      </c>
      <c r="B28" s="15" t="s">
        <v>16</v>
      </c>
      <c r="C28" s="28">
        <f>SUM(C29)</f>
        <v>25000</v>
      </c>
    </row>
    <row r="29" spans="1:3" ht="42" x14ac:dyDescent="0.25">
      <c r="A29" s="10"/>
      <c r="B29" s="1" t="s">
        <v>61</v>
      </c>
      <c r="C29" s="11">
        <f>5*5000</f>
        <v>25000</v>
      </c>
    </row>
    <row r="30" spans="1:3" x14ac:dyDescent="0.25">
      <c r="A30" s="12">
        <v>3</v>
      </c>
      <c r="B30" s="13" t="s">
        <v>10</v>
      </c>
      <c r="C30" s="22">
        <f>SUM(C31,C34,C38)</f>
        <v>25740</v>
      </c>
    </row>
    <row r="31" spans="1:3" x14ac:dyDescent="0.25">
      <c r="A31" s="27">
        <v>3.1</v>
      </c>
      <c r="B31" s="15" t="s">
        <v>52</v>
      </c>
      <c r="C31" s="28">
        <v>2000</v>
      </c>
    </row>
    <row r="32" spans="1:3" x14ac:dyDescent="0.25">
      <c r="A32" s="10"/>
      <c r="B32" s="1" t="s">
        <v>53</v>
      </c>
      <c r="C32" s="11"/>
    </row>
    <row r="33" spans="1:3" x14ac:dyDescent="0.25">
      <c r="A33" s="10"/>
      <c r="B33" s="1" t="s">
        <v>55</v>
      </c>
      <c r="C33" s="11"/>
    </row>
    <row r="34" spans="1:3" x14ac:dyDescent="0.25">
      <c r="A34" s="27">
        <v>3.2</v>
      </c>
      <c r="B34" s="15" t="s">
        <v>10</v>
      </c>
      <c r="C34" s="28">
        <f>SUM(C35:C39)</f>
        <v>18940</v>
      </c>
    </row>
    <row r="35" spans="1:3" ht="21" customHeight="1" x14ac:dyDescent="0.25">
      <c r="A35" s="10"/>
      <c r="B35" s="1" t="s">
        <v>54</v>
      </c>
      <c r="C35" s="11">
        <f>80*100</f>
        <v>8000</v>
      </c>
    </row>
    <row r="36" spans="1:3" ht="42" x14ac:dyDescent="0.25">
      <c r="A36" s="10"/>
      <c r="B36" s="1" t="s">
        <v>56</v>
      </c>
      <c r="C36" s="11">
        <f>220*2</f>
        <v>440</v>
      </c>
    </row>
    <row r="37" spans="1:3" ht="42" x14ac:dyDescent="0.25">
      <c r="A37" s="10"/>
      <c r="B37" s="1" t="s">
        <v>57</v>
      </c>
      <c r="C37" s="11">
        <f>450*2</f>
        <v>900</v>
      </c>
    </row>
    <row r="38" spans="1:3" x14ac:dyDescent="0.25">
      <c r="A38" s="27">
        <v>3.3</v>
      </c>
      <c r="B38" s="15" t="s">
        <v>28</v>
      </c>
      <c r="C38" s="28">
        <f>SUM(C39)</f>
        <v>4800</v>
      </c>
    </row>
    <row r="39" spans="1:3" ht="42" x14ac:dyDescent="0.25">
      <c r="A39" s="10"/>
      <c r="B39" s="1" t="s">
        <v>58</v>
      </c>
      <c r="C39" s="11">
        <f>1200*4</f>
        <v>4800</v>
      </c>
    </row>
    <row r="40" spans="1:3" x14ac:dyDescent="0.25">
      <c r="A40" s="12">
        <v>4</v>
      </c>
      <c r="B40" s="13" t="s">
        <v>11</v>
      </c>
      <c r="C40" s="22">
        <f>SUM(C41)</f>
        <v>30000</v>
      </c>
    </row>
    <row r="41" spans="1:3" ht="42" x14ac:dyDescent="0.25">
      <c r="A41" s="8"/>
      <c r="B41" s="1" t="s">
        <v>59</v>
      </c>
      <c r="C41" s="11">
        <v>30000</v>
      </c>
    </row>
    <row r="42" spans="1:3" x14ac:dyDescent="0.25">
      <c r="A42" s="29" t="s">
        <v>24</v>
      </c>
      <c r="B42" s="30"/>
      <c r="C42" s="11">
        <f>SUM(C12,C19,C30,C40)</f>
        <v>192600</v>
      </c>
    </row>
    <row r="44" spans="1:3" x14ac:dyDescent="0.25">
      <c r="A44" s="35" t="s">
        <v>29</v>
      </c>
      <c r="B44" s="35"/>
      <c r="C44" s="35"/>
    </row>
    <row r="45" spans="1:3" ht="41.4" customHeight="1" x14ac:dyDescent="0.25">
      <c r="A45" s="36" t="s">
        <v>30</v>
      </c>
      <c r="B45" s="36"/>
      <c r="C45" s="36"/>
    </row>
  </sheetData>
  <mergeCells count="6">
    <mergeCell ref="A45:C45"/>
    <mergeCell ref="A1:C1"/>
    <mergeCell ref="A11:C11"/>
    <mergeCell ref="A42:B42"/>
    <mergeCell ref="B3:C3"/>
    <mergeCell ref="A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แบบฟอร์มการจัดทำงบประมาณ</vt:lpstr>
      <vt:lpstr>หลักเกณฑ์การจัดทำงบประมาณ</vt:lpstr>
      <vt:lpstr>ตัวอย่างการจัดทำงบประมาณ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NRCT</dc:creator>
  <cp:lastModifiedBy>NRCT</cp:lastModifiedBy>
  <dcterms:created xsi:type="dcterms:W3CDTF">2020-01-27T05:01:08Z</dcterms:created>
  <dcterms:modified xsi:type="dcterms:W3CDTF">2020-02-04T08:18:00Z</dcterms:modified>
</cp:coreProperties>
</file>